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22935" windowHeight="11595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18" i="1" l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<sst xmlns="http://schemas.openxmlformats.org/spreadsheetml/2006/main" count="18" uniqueCount="15">
  <si>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</si>
  <si>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</si>
  <si>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Округ №11 (№ 11)</t>
  </si>
  <si>
    <t>В руб.</t>
  </si>
  <si>
    <t>1</t>
  </si>
  <si>
    <t>1.</t>
  </si>
  <si>
    <t/>
  </si>
  <si>
    <t>2.</t>
  </si>
  <si>
    <t>3.</t>
  </si>
  <si>
    <t>Председатель</t>
  </si>
  <si>
    <t>Территориальной избирательной комиссии Кемеровского муниципального округа</t>
  </si>
  <si>
    <t>(подпись, дата)</t>
  </si>
  <si>
    <t>Т.Н. Ладнер</t>
  </si>
  <si>
    <t>(инициалы, фамилия)</t>
  </si>
  <si>
    <t>По состоянию на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</si>
</sst>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80" zoomScaleNormal="80" workbookViewId="0">
      <selection activeCell="O14" sqref="O14"/>
    </sheetView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5.5703125" customWidth="1"/>
    <col min="8" max="8" width="15.140625" customWidth="1"/>
    <col min="9" max="9" width="12.7109375" customWidth="1"/>
    <col min="10" max="10" width="15.140625" customWidth="1"/>
    <col min="11" max="11" width="12.28515625" customWidth="1"/>
    <col min="12" max="12" width="15.140625" customWidth="1"/>
    <col min="13" max="13" width="20.85546875" customWidth="1"/>
    <col min="14" max="14" width="8.85546875" customWidth="1"/>
  </cols>
  <sheetData>
    <row r="1" spans="1:14" ht="14.45" customHeight="1" x14ac:dyDescent="0.25">
      <c r="M1" s="1"/>
    </row>
    <row r="2" spans="1:14" ht="72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5.75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5.75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M5" s="3" t="s">
        <v>14</v>
      </c>
    </row>
    <row r="6" spans="1:14" x14ac:dyDescent="0.25">
      <c r="M6" s="3" t="s">
        <v>3</v>
      </c>
    </row>
    <row r="7" spans="1:14" ht="24" customHeight="1" x14ac:dyDescent="0.25">
      <c r="A7" s="18" t="str">
        <f t="shared" ref="A7" si="0">"№
п/п"</f>
        <v>№
п/п</v>
      </c>
      <c r="B7" s="18" t="str">
        <f t="shared" ref="B7" si="1">"Фамилия, имя, отчество кандидата"</f>
        <v>Фамилия, имя, отчество кандидата</v>
      </c>
      <c r="C7" s="21" t="str">
        <f t="shared" ref="C7" si="2">"Поступило средств"</f>
        <v>Поступило средств</v>
      </c>
      <c r="D7" s="22"/>
      <c r="E7" s="22"/>
      <c r="F7" s="22"/>
      <c r="G7" s="23"/>
      <c r="H7" s="21" t="str">
        <f t="shared" ref="H7" si="3">"Израсходовано средств"</f>
        <v>Израсходовано средств</v>
      </c>
      <c r="I7" s="22"/>
      <c r="J7" s="22"/>
      <c r="K7" s="23"/>
      <c r="L7" s="21" t="str">
        <f t="shared" ref="L7" si="4">"Возвращено средств"</f>
        <v>Возвращено средств</v>
      </c>
      <c r="M7" s="23"/>
    </row>
    <row r="8" spans="1:14" ht="51" customHeight="1" x14ac:dyDescent="0.25">
      <c r="A8" s="19"/>
      <c r="B8" s="19"/>
      <c r="C8" s="18" t="str">
        <f t="shared" ref="C8" si="5">"всего"</f>
        <v>всего</v>
      </c>
      <c r="D8" s="21" t="str">
        <f t="shared" ref="D8" si="6">"из них"</f>
        <v>из них</v>
      </c>
      <c r="E8" s="22"/>
      <c r="F8" s="22"/>
      <c r="G8" s="23"/>
      <c r="H8" s="18" t="str">
        <f t="shared" ref="H8" si="7">"всего"</f>
        <v>всего</v>
      </c>
      <c r="I8" s="21" t="str">
        <f t="shared" ref="I8" si="8">"из них финансовые операции по расходованию средств на сумму, превышающую  500 тыс. рублей"</f>
        <v>из них финансовые операции по расходованию средств на сумму, превышающую  500 тыс. рублей</v>
      </c>
      <c r="J8" s="22"/>
      <c r="K8" s="23"/>
      <c r="L8" s="18" t="str">
        <f t="shared" ref="L8" si="9">"сумма, руб."</f>
        <v>сумма, руб.</v>
      </c>
      <c r="M8" s="18" t="str">
        <f t="shared" ref="M8" si="10">"основание возврата"</f>
        <v>основание возврата</v>
      </c>
      <c r="N8" s="2"/>
    </row>
    <row r="9" spans="1:14" ht="70.150000000000006" customHeight="1" x14ac:dyDescent="0.25">
      <c r="A9" s="19"/>
      <c r="B9" s="19"/>
      <c r="C9" s="19"/>
      <c r="D9" s="21" t="str">
        <f t="shared" ref="D9" si="11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E9" s="23"/>
      <c r="F9" s="21" t="str">
        <f t="shared" ref="F9" si="12">"пожертвования от граждан на сумму, превышающую  25 тыс. рублей"</f>
        <v>пожертвования от граждан на сумму, превышающую  25 тыс. рублей</v>
      </c>
      <c r="G9" s="23"/>
      <c r="H9" s="19"/>
      <c r="I9" s="18" t="str">
        <f t="shared" ref="I9" si="13">"дата операции"</f>
        <v>дата операции</v>
      </c>
      <c r="J9" s="18" t="str">
        <f t="shared" ref="J9" si="14">"сумма, руб."</f>
        <v>сумма, руб.</v>
      </c>
      <c r="K9" s="18" t="str">
        <f t="shared" ref="K9" si="15">"назначение платежа"</f>
        <v>назначение платежа</v>
      </c>
      <c r="L9" s="19"/>
      <c r="M9" s="19"/>
      <c r="N9" s="2"/>
    </row>
    <row r="10" spans="1:14" ht="57.6" customHeight="1" x14ac:dyDescent="0.25">
      <c r="A10" s="20"/>
      <c r="B10" s="20"/>
      <c r="C10" s="20"/>
      <c r="D10" s="4" t="str">
        <f>"сумма, руб."</f>
        <v>сумма, руб.</v>
      </c>
      <c r="E10" s="4" t="str">
        <f>"наименование юридического лица"</f>
        <v>наименование юридического лица</v>
      </c>
      <c r="F10" s="4" t="str">
        <f>"сумма, руб."</f>
        <v>сумма, руб.</v>
      </c>
      <c r="G10" s="4" t="str">
        <f>"кол-во граждан"</f>
        <v>кол-во граждан</v>
      </c>
      <c r="H10" s="20"/>
      <c r="I10" s="20"/>
      <c r="J10" s="20"/>
      <c r="K10" s="20"/>
      <c r="L10" s="20"/>
      <c r="M10" s="20"/>
      <c r="N10" s="2"/>
    </row>
    <row r="11" spans="1:14" x14ac:dyDescent="0.25">
      <c r="A11" s="6" t="s">
        <v>4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43.15" customHeight="1" x14ac:dyDescent="0.25">
      <c r="A12" s="7" t="s">
        <v>5</v>
      </c>
      <c r="B12" s="8" t="str">
        <f>"Михайлова Светлана Михайловна"</f>
        <v>Михайлова Светлана Михайловна</v>
      </c>
      <c r="C12" s="9">
        <v>6250</v>
      </c>
      <c r="D12" s="9"/>
      <c r="E12" s="8" t="str">
        <f>""</f>
        <v/>
      </c>
      <c r="F12" s="9"/>
      <c r="G12" s="10"/>
      <c r="H12" s="9">
        <v>6250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28.9" customHeight="1" x14ac:dyDescent="0.25">
      <c r="A13" s="6" t="s">
        <v>6</v>
      </c>
      <c r="B13" s="12" t="str">
        <f>"Итого по кандидату"</f>
        <v>Итого по кандидату</v>
      </c>
      <c r="C13" s="13">
        <v>6250</v>
      </c>
      <c r="D13" s="13">
        <v>0</v>
      </c>
      <c r="E13" s="12" t="str">
        <f>""</f>
        <v/>
      </c>
      <c r="F13" s="13">
        <v>0</v>
      </c>
      <c r="G13" s="14"/>
      <c r="H13" s="13">
        <v>6250</v>
      </c>
      <c r="I13" s="15"/>
      <c r="J13" s="13">
        <v>0</v>
      </c>
      <c r="K13" s="12" t="str">
        <f>""</f>
        <v/>
      </c>
      <c r="L13" s="13">
        <v>0</v>
      </c>
      <c r="M13" s="12" t="str">
        <f>""</f>
        <v/>
      </c>
      <c r="N13" s="5"/>
    </row>
    <row r="14" spans="1:14" ht="28.9" customHeight="1" x14ac:dyDescent="0.25">
      <c r="A14" s="7" t="s">
        <v>7</v>
      </c>
      <c r="B14" s="8" t="str">
        <f>"Мухин Алексей Евгеньевич"</f>
        <v>Мухин Алексей Евгеньевич</v>
      </c>
      <c r="C14" s="9">
        <v>400</v>
      </c>
      <c r="D14" s="9"/>
      <c r="E14" s="8" t="str">
        <f>""</f>
        <v/>
      </c>
      <c r="F14" s="9"/>
      <c r="G14" s="10"/>
      <c r="H14" s="9">
        <v>110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28.9" customHeight="1" x14ac:dyDescent="0.25">
      <c r="A15" s="6" t="s">
        <v>6</v>
      </c>
      <c r="B15" s="12" t="str">
        <f>"Итого по кандидату"</f>
        <v>Итого по кандидату</v>
      </c>
      <c r="C15" s="13">
        <v>400</v>
      </c>
      <c r="D15" s="13">
        <v>0</v>
      </c>
      <c r="E15" s="12" t="str">
        <f>""</f>
        <v/>
      </c>
      <c r="F15" s="13">
        <v>0</v>
      </c>
      <c r="G15" s="14"/>
      <c r="H15" s="13">
        <v>110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 ht="43.15" customHeight="1" x14ac:dyDescent="0.25">
      <c r="A16" s="7" t="s">
        <v>8</v>
      </c>
      <c r="B16" s="8" t="str">
        <f>"Пахаруков Василий Михайлович"</f>
        <v>Пахаруков Василий Михайлович</v>
      </c>
      <c r="C16" s="9">
        <v>1000</v>
      </c>
      <c r="D16" s="9"/>
      <c r="E16" s="8" t="str">
        <f>""</f>
        <v/>
      </c>
      <c r="F16" s="9"/>
      <c r="G16" s="10"/>
      <c r="H16" s="9">
        <v>100</v>
      </c>
      <c r="I16" s="11"/>
      <c r="J16" s="9"/>
      <c r="K16" s="8" t="str">
        <f>""</f>
        <v/>
      </c>
      <c r="L16" s="9"/>
      <c r="M16" s="8" t="str">
        <f>""</f>
        <v/>
      </c>
      <c r="N16" s="5"/>
    </row>
    <row r="17" spans="1:14" ht="28.9" customHeight="1" x14ac:dyDescent="0.25">
      <c r="A17" s="6" t="s">
        <v>6</v>
      </c>
      <c r="B17" s="12" t="str">
        <f>"Итого по кандидату"</f>
        <v>Итого по кандидату</v>
      </c>
      <c r="C17" s="13">
        <v>1000</v>
      </c>
      <c r="D17" s="13">
        <v>0</v>
      </c>
      <c r="E17" s="12" t="str">
        <f>""</f>
        <v/>
      </c>
      <c r="F17" s="13">
        <v>0</v>
      </c>
      <c r="G17" s="14"/>
      <c r="H17" s="13">
        <v>100</v>
      </c>
      <c r="I17" s="15"/>
      <c r="J17" s="13">
        <v>0</v>
      </c>
      <c r="K17" s="12" t="str">
        <f>""</f>
        <v/>
      </c>
      <c r="L17" s="13">
        <v>0</v>
      </c>
      <c r="M17" s="12" t="str">
        <f>""</f>
        <v/>
      </c>
      <c r="N17" s="5"/>
    </row>
    <row r="18" spans="1:14" x14ac:dyDescent="0.25">
      <c r="A18" s="6" t="s">
        <v>6</v>
      </c>
      <c r="B18" s="12" t="str">
        <f>"Итого"</f>
        <v>Итого</v>
      </c>
      <c r="C18" s="13">
        <v>7650</v>
      </c>
      <c r="D18" s="13">
        <v>0</v>
      </c>
      <c r="E18" s="12" t="str">
        <f>""</f>
        <v/>
      </c>
      <c r="F18" s="13">
        <v>0</v>
      </c>
      <c r="G18" s="14">
        <v>0</v>
      </c>
      <c r="H18" s="13">
        <v>6460</v>
      </c>
      <c r="I18" s="15"/>
      <c r="J18" s="13">
        <v>0</v>
      </c>
      <c r="K18" s="12" t="str">
        <f>""</f>
        <v/>
      </c>
      <c r="L18" s="13">
        <v>0</v>
      </c>
      <c r="M18" s="12" t="str">
        <f>""</f>
        <v/>
      </c>
      <c r="N18" s="5"/>
    </row>
    <row r="19" spans="1:14" x14ac:dyDescent="0.25">
      <c r="N19" s="5"/>
    </row>
    <row r="21" spans="1:14" x14ac:dyDescent="0.25">
      <c r="A21" s="24" t="s">
        <v>9</v>
      </c>
      <c r="B21" s="24"/>
      <c r="C21" s="24"/>
      <c r="D21" s="24"/>
      <c r="F21" s="26"/>
      <c r="G21" s="26"/>
      <c r="H21" s="26"/>
      <c r="K21" s="28" t="s">
        <v>12</v>
      </c>
      <c r="L21" s="28"/>
      <c r="M21" s="28"/>
    </row>
    <row r="22" spans="1:14" ht="30" customHeight="1" x14ac:dyDescent="0.25">
      <c r="A22" s="25" t="s">
        <v>10</v>
      </c>
      <c r="B22" s="25"/>
      <c r="C22" s="25"/>
      <c r="D22" s="25"/>
      <c r="F22" s="27" t="s">
        <v>11</v>
      </c>
      <c r="G22" s="27"/>
      <c r="H22" s="27"/>
      <c r="K22" s="29" t="s">
        <v>13</v>
      </c>
      <c r="L22" s="29"/>
      <c r="M22" s="29"/>
    </row>
  </sheetData>
  <mergeCells count="25">
    <mergeCell ref="I9:I10"/>
    <mergeCell ref="J9:J10"/>
    <mergeCell ref="K9:K10"/>
    <mergeCell ref="A21:D21"/>
    <mergeCell ref="A22:D22"/>
    <mergeCell ref="F21:H21"/>
    <mergeCell ref="F22:H22"/>
    <mergeCell ref="K21:M21"/>
    <mergeCell ref="K22:M22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</mergeCells>
  <pageMargins left="0.35433070866141736" right="0.15748031496062992" top="0.15748031496062992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2023-02-07T09:50:46Z</cp:lastPrinted>
  <dcterms:created xsi:type="dcterms:W3CDTF">2023-02-07T09:47:56Z</dcterms:created>
  <dcterms:modified xsi:type="dcterms:W3CDTF">2023-02-07T10:14:05Z</dcterms:modified>
</cp:coreProperties>
</file>